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T:\HRD\HR Documents\Compensation Classification\"/>
    </mc:Choice>
  </mc:AlternateContent>
  <xr:revisionPtr revIDLastSave="0" documentId="8_{CFC24AE2-F658-4BDF-88BB-2304D5508875}" xr6:coauthVersionLast="47" xr6:coauthVersionMax="47" xr10:uidLastSave="{00000000-0000-0000-0000-000000000000}"/>
  <bookViews>
    <workbookView xWindow="57480" yWindow="-120" windowWidth="29040" windowHeight="15840" xr2:uid="{235960BB-3159-48B7-816A-7C56AA5A4CB9}"/>
  </bookViews>
  <sheets>
    <sheet name="Sheet1" sheetId="1" r:id="rId1"/>
  </sheets>
  <definedNames>
    <definedName name="_xlnm.Print_Area" localSheetId="0">Sheet1!$A$1:$M$48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7" i="1"/>
  <c r="C25" i="1"/>
  <c r="C35" i="1"/>
  <c r="B35" i="1"/>
  <c r="C34" i="1"/>
  <c r="B34" i="1"/>
  <c r="C10" i="1"/>
  <c r="C17" i="1" s="1"/>
  <c r="B17" i="1" l="1"/>
  <c r="C30" i="1"/>
  <c r="C22" i="1"/>
  <c r="C36" i="1" l="1"/>
  <c r="C43" i="1" s="1"/>
  <c r="C45" i="1" s="1"/>
</calcChain>
</file>

<file path=xl/sharedStrings.xml><?xml version="1.0" encoding="utf-8"?>
<sst xmlns="http://schemas.openxmlformats.org/spreadsheetml/2006/main" count="44" uniqueCount="40">
  <si>
    <t>For:  [Name of Employee]</t>
  </si>
  <si>
    <t>Employee Annualized  Contribution</t>
  </si>
  <si>
    <t>Company Annualized Cost/Contribution</t>
  </si>
  <si>
    <t xml:space="preserve">COMPENSATION </t>
  </si>
  <si>
    <t>N/A</t>
  </si>
  <si>
    <t>TOTAL COMPENSATION</t>
  </si>
  <si>
    <t>HEALTH AND WELFARE BENEFITS</t>
  </si>
  <si>
    <t>Accidental death &amp; dismemberment (AD&amp;D)</t>
  </si>
  <si>
    <t>Employee assistance program (EAP)</t>
  </si>
  <si>
    <t>Other</t>
  </si>
  <si>
    <t>TOTAL HEALTH AND WELFARE BENEFITS</t>
  </si>
  <si>
    <t>PAID LEAVE BENEFITS</t>
  </si>
  <si>
    <t>Sick leave</t>
  </si>
  <si>
    <t>TOTAL PAID LEAVE BENEFITS</t>
  </si>
  <si>
    <t>TOTAL FEDERAL AND STATE-MANDATED BENEFITS</t>
  </si>
  <si>
    <t>OTHER BENEFITS</t>
  </si>
  <si>
    <t>TOTAL VALUE OF EMPLOYER-PROVIDED BENEFITS</t>
  </si>
  <si>
    <r>
      <t>Vacation/annual leave</t>
    </r>
    <r>
      <rPr>
        <sz val="11"/>
        <color rgb="FFFF0000"/>
        <rFont val="Arial"/>
        <family val="2"/>
      </rPr>
      <t>*</t>
    </r>
  </si>
  <si>
    <r>
      <t>Medical</t>
    </r>
    <r>
      <rPr>
        <sz val="11"/>
        <color rgb="FFFF0000"/>
        <rFont val="Arial"/>
        <family val="2"/>
      </rPr>
      <t>*</t>
    </r>
  </si>
  <si>
    <t>Optional Term Life Insurance</t>
  </si>
  <si>
    <r>
      <t>Annualized salary or hourly pay</t>
    </r>
    <r>
      <rPr>
        <sz val="11"/>
        <color rgb="FFFF0000"/>
        <rFont val="Arial"/>
        <family val="2"/>
      </rPr>
      <t>*</t>
    </r>
  </si>
  <si>
    <r>
      <rPr>
        <sz val="11"/>
        <color rgb="FFFF0000"/>
        <rFont val="Arial"/>
        <family val="2"/>
      </rPr>
      <t>*</t>
    </r>
    <r>
      <rPr>
        <sz val="11"/>
        <rFont val="Arial"/>
        <family val="2"/>
      </rPr>
      <t>Salary dependent upon qualifications</t>
    </r>
  </si>
  <si>
    <t>https://www.shsu.edu/dept/hr/</t>
  </si>
  <si>
    <t>You can find more information on other benefits offered on our "HR" webpage at the link below</t>
  </si>
  <si>
    <r>
      <t>TOTAL COMPENSATION AND BENEFITS</t>
    </r>
    <r>
      <rPr>
        <b/>
        <sz val="16"/>
        <color rgb="FFFF0000"/>
        <rFont val="Arial"/>
        <family val="2"/>
      </rPr>
      <t xml:space="preserve">*    </t>
    </r>
    <r>
      <rPr>
        <b/>
        <sz val="16"/>
        <rFont val="Arial"/>
        <family val="2"/>
      </rPr>
      <t xml:space="preserve">      </t>
    </r>
    <r>
      <rPr>
        <b/>
        <sz val="10"/>
        <rFont val="Arial"/>
        <family val="2"/>
      </rPr>
      <t>(Annual Salary/Wages + Employer-Provided Benefits)</t>
    </r>
  </si>
  <si>
    <r>
      <t>*</t>
    </r>
    <r>
      <rPr>
        <sz val="11"/>
        <rFont val="Arial"/>
        <family val="2"/>
      </rPr>
      <t>This number is an estimated value, and is subject to change</t>
    </r>
  </si>
  <si>
    <r>
      <t>FEDERAL AND STATE-MANDATED BENEFITS</t>
    </r>
    <r>
      <rPr>
        <b/>
        <sz val="11"/>
        <color rgb="FFFF0000"/>
        <rFont val="Arial"/>
        <family val="2"/>
      </rPr>
      <t>*</t>
    </r>
  </si>
  <si>
    <r>
      <t>*</t>
    </r>
    <r>
      <rPr>
        <sz val="11"/>
        <rFont val="Arial"/>
        <family val="2"/>
      </rPr>
      <t>Subject to change depending on "pre-tax deduction" benefit selections</t>
    </r>
  </si>
  <si>
    <r>
      <t>Retirement</t>
    </r>
    <r>
      <rPr>
        <sz val="11"/>
        <color rgb="FFFF0000"/>
        <rFont val="Arial"/>
        <family val="2"/>
      </rPr>
      <t>*</t>
    </r>
  </si>
  <si>
    <r>
      <t>Holidays</t>
    </r>
    <r>
      <rPr>
        <sz val="11"/>
        <color rgb="FFFF0000"/>
        <rFont val="Arial"/>
        <family val="2"/>
      </rPr>
      <t>*</t>
    </r>
  </si>
  <si>
    <t>As an employee of Sam Houston State University, you receive regular pay for the services you provide.  The other part of your total compensation is the value of the benefits that Sam Houston State University makes available to you and, if applicable, your family. The value of these benefits is your "hidden paycheck." This personalized benefits statement describes your hidden paycheck and is intended to give you a summary and the value of the benefits you receive. If you have any questions about this statement, please contact Human Resources.</t>
  </si>
  <si>
    <r>
      <rPr>
        <sz val="11"/>
        <color rgb="FFFF0000"/>
        <rFont val="Arial"/>
        <family val="2"/>
      </rPr>
      <t>*</t>
    </r>
    <r>
      <rPr>
        <sz val="11"/>
        <rFont val="Arial"/>
        <family val="2"/>
      </rPr>
      <t>The amount of vacation time accrued per month increases as your state service years increase.</t>
    </r>
  </si>
  <si>
    <r>
      <t>*</t>
    </r>
    <r>
      <rPr>
        <sz val="11"/>
        <rFont val="Arial"/>
        <family val="2"/>
      </rPr>
      <t>Calculated using 13 days of paid holiday leave for academic year 2024.</t>
    </r>
  </si>
  <si>
    <t xml:space="preserve">       Annualized Amounts based on Start Date</t>
  </si>
  <si>
    <t>Total Wage and Benefits Statement</t>
  </si>
  <si>
    <t>Social Security (maximum salary limit for 2023 is $160,200)</t>
  </si>
  <si>
    <t>Medicare (add'l employee deduction of 0.9% over $200,000)</t>
  </si>
  <si>
    <r>
      <t>*</t>
    </r>
    <r>
      <rPr>
        <sz val="11"/>
        <rFont val="Arial"/>
        <family val="2"/>
      </rPr>
      <t xml:space="preserve">State covers 100% for employee and 50% of spouse/dependents medical premium. </t>
    </r>
  </si>
  <si>
    <t>For FY2024, TRS contributions are capped at $330,000.</t>
  </si>
  <si>
    <r>
      <t>*</t>
    </r>
    <r>
      <rPr>
        <sz val="11"/>
        <rFont val="Arial"/>
        <family val="2"/>
      </rPr>
      <t>This calculation is based on TRS contributions (8.25%), if you elect ORP the amount changes (6.6%).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</si>
</sst>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quot;$&quot;#,##0.00"/>
  </numFmts>
  <fonts count="14" x14ac:knownFonts="1">
    <font>
      <sz val="11"/>
      <color theme="1"/>
      <name val="Calibri"/>
      <family val="2"/>
      <scheme val="minor"/>
    </font>
    <font>
      <b/>
      <sz val="18"/>
      <name val="Arial"/>
      <family val="2"/>
    </font>
    <font>
      <b/>
      <sz val="14"/>
      <name val="Arial"/>
      <family val="2"/>
    </font>
    <font>
      <b/>
      <sz val="11"/>
      <name val="Arial"/>
      <family val="2"/>
    </font>
    <font>
      <sz val="11"/>
      <name val="Arial"/>
      <family val="2"/>
    </font>
    <font>
      <sz val="10"/>
      <name val="Arial"/>
      <family val="2"/>
    </font>
    <font>
      <i/>
      <sz val="11"/>
      <name val="Arial"/>
      <family val="2"/>
    </font>
    <font>
      <b/>
      <sz val="10"/>
      <name val="Arial"/>
      <family val="2"/>
    </font>
    <font>
      <b/>
      <sz val="16"/>
      <name val="Arial"/>
      <family val="2"/>
    </font>
    <font>
      <sz val="11"/>
      <color theme="1"/>
      <name val="Arial"/>
      <family val="2"/>
    </font>
    <font>
      <sz val="11"/>
      <color rgb="FFFF0000"/>
      <name val="Arial"/>
      <family val="2"/>
    </font>
    <font>
      <u/>
      <sz val="11"/>
      <color theme="10"/>
      <name val="Calibri"/>
      <family val="2"/>
      <scheme val="minor"/>
    </font>
    <font>
      <b/>
      <sz val="16"/>
      <color rgb="FFFF0000"/>
      <name val="Arial"/>
      <family val="2"/>
    </font>
    <font>
      <b/>
      <sz val="11"/>
      <color rgb="FFFF0000"/>
      <name val="Arial"/>
      <family val="2"/>
    </font>
  </fonts>
  <fills count="11">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
      <patternFill patternType="solid">
        <fgColor rgb="FFFF7B2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tint="0.39997558519241921"/>
        <bgColor indexed="64"/>
      </patternFill>
    </fill>
  </fills>
  <borders count="26">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theme="5"/>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theme="5"/>
      </top>
      <bottom style="medium">
        <color theme="5"/>
      </bottom>
      <diagonal/>
    </border>
    <border>
      <left/>
      <right/>
      <top style="thin">
        <color theme="5"/>
      </top>
      <bottom style="medium">
        <color theme="5"/>
      </bottom>
      <diagonal/>
    </border>
    <border>
      <left/>
      <right style="medium">
        <color theme="5"/>
      </right>
      <top style="thin">
        <color theme="5"/>
      </top>
      <bottom style="medium">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2">
    <xf numFmtId="0" fontId="0" fillId="0" borderId="0"/>
    <xf numFmtId="0" fontId="11" fillId="0" borderId="0" applyNumberFormat="0" applyFill="0" applyBorder="0" applyAlignment="0" applyProtection="0"/>
  </cellStyleXfs>
  <cellXfs count="105">
    <xf numFmtId="0" fontId="0" fillId="0" borderId="0" xfId="0"/>
    <xf numFmtId="0" fontId="3" fillId="0" borderId="1" xfId="0" applyFont="1" applyBorder="1"/>
    <xf numFmtId="0" fontId="4" fillId="0" borderId="1" xfId="0" applyFont="1" applyBorder="1"/>
    <xf numFmtId="2" fontId="4" fillId="0" borderId="0" xfId="0" applyNumberFormat="1" applyFont="1" applyAlignment="1">
      <alignment horizontal="center"/>
    </xf>
    <xf numFmtId="2" fontId="5" fillId="0" borderId="0" xfId="0" applyNumberFormat="1" applyFont="1" applyAlignment="1">
      <alignment horizontal="center"/>
    </xf>
    <xf numFmtId="2" fontId="3" fillId="0" borderId="0" xfId="0" applyNumberFormat="1" applyFont="1" applyAlignment="1">
      <alignment horizontal="center"/>
    </xf>
    <xf numFmtId="2" fontId="7" fillId="0" borderId="0" xfId="0" applyNumberFormat="1" applyFont="1" applyAlignment="1">
      <alignment horizontal="center"/>
    </xf>
    <xf numFmtId="0" fontId="0" fillId="0" borderId="0" xfId="0" applyBorder="1"/>
    <xf numFmtId="0" fontId="1" fillId="0" borderId="0" xfId="0" applyFont="1" applyFill="1" applyBorder="1" applyAlignment="1"/>
    <xf numFmtId="0" fontId="9" fillId="0" borderId="0" xfId="0" applyFont="1" applyBorder="1"/>
    <xf numFmtId="0" fontId="9" fillId="0" borderId="0" xfId="0" applyFont="1"/>
    <xf numFmtId="2" fontId="7" fillId="0" borderId="0" xfId="0" applyNumberFormat="1" applyFont="1" applyBorder="1" applyAlignment="1">
      <alignment horizontal="center"/>
    </xf>
    <xf numFmtId="0" fontId="2" fillId="0" borderId="8" xfId="0" applyFont="1" applyBorder="1" applyAlignment="1" applyProtection="1">
      <alignment vertical="center"/>
      <protection locked="0"/>
    </xf>
    <xf numFmtId="165" fontId="4" fillId="0" borderId="4" xfId="0" applyNumberFormat="1" applyFont="1" applyBorder="1" applyAlignment="1" applyProtection="1">
      <alignment horizontal="center" vertical="center"/>
      <protection locked="0"/>
    </xf>
    <xf numFmtId="0" fontId="3" fillId="0" borderId="8" xfId="0" applyFont="1" applyBorder="1" applyAlignment="1" applyProtection="1">
      <alignment vertical="center"/>
    </xf>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9" fillId="0" borderId="0" xfId="0" applyFont="1" applyProtection="1"/>
    <xf numFmtId="0" fontId="9" fillId="4" borderId="12" xfId="0" applyFont="1" applyFill="1" applyBorder="1" applyProtection="1"/>
    <xf numFmtId="0" fontId="3" fillId="0" borderId="13" xfId="0" applyFont="1" applyBorder="1" applyAlignment="1" applyProtection="1">
      <alignment vertical="center"/>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4" fillId="0" borderId="3" xfId="0" applyFont="1" applyBorder="1" applyAlignment="1" applyProtection="1">
      <alignment vertical="center"/>
    </xf>
    <xf numFmtId="165" fontId="4" fillId="0" borderId="3" xfId="0" applyNumberFormat="1" applyFont="1" applyBorder="1" applyAlignment="1" applyProtection="1">
      <alignment horizontal="center" vertical="center"/>
    </xf>
    <xf numFmtId="165" fontId="4" fillId="0" borderId="4" xfId="0" applyNumberFormat="1" applyFont="1" applyBorder="1" applyAlignment="1" applyProtection="1">
      <alignment horizontal="center" vertical="center"/>
    </xf>
    <xf numFmtId="0" fontId="10" fillId="5" borderId="18" xfId="0" applyFont="1" applyFill="1" applyBorder="1" applyAlignment="1" applyProtection="1">
      <alignment horizontal="center" vertical="center"/>
    </xf>
    <xf numFmtId="0" fontId="4" fillId="5" borderId="19" xfId="0" applyFont="1" applyFill="1" applyBorder="1" applyAlignment="1" applyProtection="1">
      <alignment horizontal="center" vertical="center"/>
    </xf>
    <xf numFmtId="0" fontId="4" fillId="5" borderId="20" xfId="0" applyFont="1" applyFill="1" applyBorder="1" applyAlignment="1" applyProtection="1">
      <alignment horizontal="center" vertical="center"/>
    </xf>
    <xf numFmtId="165" fontId="4" fillId="5" borderId="3" xfId="0" applyNumberFormat="1" applyFont="1" applyFill="1" applyBorder="1" applyAlignment="1" applyProtection="1">
      <alignment horizontal="center" vertical="center"/>
    </xf>
    <xf numFmtId="165" fontId="4" fillId="5" borderId="4" xfId="0" applyNumberFormat="1" applyFont="1" applyFill="1" applyBorder="1" applyAlignment="1" applyProtection="1">
      <alignment horizontal="center" vertical="center"/>
    </xf>
    <xf numFmtId="0" fontId="10" fillId="5" borderId="14"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4" fillId="5" borderId="21"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5" borderId="5" xfId="0" applyFont="1" applyFill="1" applyBorder="1" applyAlignment="1" applyProtection="1">
      <alignment horizontal="center" vertical="center"/>
    </xf>
    <xf numFmtId="0" fontId="4" fillId="5" borderId="6" xfId="0" applyFont="1" applyFill="1" applyBorder="1" applyAlignment="1" applyProtection="1">
      <alignment horizontal="center" vertical="center"/>
    </xf>
    <xf numFmtId="0" fontId="3" fillId="6" borderId="18" xfId="0" applyFont="1" applyFill="1" applyBorder="1" applyAlignment="1" applyProtection="1">
      <alignment vertical="center"/>
    </xf>
    <xf numFmtId="164" fontId="3" fillId="6" borderId="19" xfId="0" applyNumberFormat="1" applyFont="1" applyFill="1" applyBorder="1" applyAlignment="1" applyProtection="1">
      <alignment horizontal="center" vertical="center"/>
    </xf>
    <xf numFmtId="165" fontId="3" fillId="6" borderId="20" xfId="0" applyNumberFormat="1" applyFont="1" applyFill="1" applyBorder="1" applyAlignment="1" applyProtection="1">
      <alignment horizontal="center" vertical="center"/>
    </xf>
    <xf numFmtId="0" fontId="4" fillId="5" borderId="18" xfId="0" applyFont="1" applyFill="1" applyBorder="1" applyAlignment="1" applyProtection="1">
      <alignment horizontal="center" vertical="center"/>
    </xf>
    <xf numFmtId="0" fontId="10" fillId="5" borderId="19" xfId="0" applyFont="1" applyFill="1" applyBorder="1" applyAlignment="1" applyProtection="1">
      <alignment horizontal="center" vertical="center"/>
    </xf>
    <xf numFmtId="0" fontId="10" fillId="5" borderId="20" xfId="0" applyFont="1" applyFill="1" applyBorder="1" applyAlignment="1" applyProtection="1">
      <alignment horizontal="center" vertical="center"/>
    </xf>
    <xf numFmtId="0" fontId="3" fillId="8" borderId="18" xfId="0" applyFont="1" applyFill="1" applyBorder="1" applyAlignment="1" applyProtection="1">
      <alignment vertical="center"/>
    </xf>
    <xf numFmtId="164" fontId="3" fillId="8" borderId="19" xfId="0" applyNumberFormat="1" applyFont="1" applyFill="1" applyBorder="1" applyAlignment="1" applyProtection="1">
      <alignment horizontal="center" vertical="center"/>
    </xf>
    <xf numFmtId="165" fontId="3" fillId="8" borderId="20" xfId="0" applyNumberFormat="1" applyFont="1" applyFill="1" applyBorder="1" applyAlignment="1" applyProtection="1">
      <alignment horizontal="center" vertical="center"/>
    </xf>
    <xf numFmtId="0" fontId="3" fillId="5" borderId="19" xfId="0" applyFont="1" applyFill="1" applyBorder="1" applyAlignment="1" applyProtection="1">
      <alignment horizontal="center" vertical="center"/>
    </xf>
    <xf numFmtId="0" fontId="3" fillId="5" borderId="20" xfId="0" applyFont="1" applyFill="1" applyBorder="1" applyAlignment="1" applyProtection="1">
      <alignment horizontal="center" vertical="center"/>
    </xf>
    <xf numFmtId="0" fontId="4" fillId="5" borderId="3" xfId="0" applyFont="1" applyFill="1" applyBorder="1" applyAlignment="1" applyProtection="1">
      <alignment vertical="center"/>
    </xf>
    <xf numFmtId="0" fontId="3" fillId="9" borderId="18" xfId="0" applyFont="1" applyFill="1" applyBorder="1" applyAlignment="1" applyProtection="1">
      <alignment vertical="center"/>
    </xf>
    <xf numFmtId="164" fontId="3" fillId="9" borderId="19" xfId="0" applyNumberFormat="1" applyFont="1" applyFill="1" applyBorder="1" applyAlignment="1" applyProtection="1">
      <alignment horizontal="center" vertical="center"/>
    </xf>
    <xf numFmtId="165" fontId="3" fillId="9" borderId="20" xfId="0" applyNumberFormat="1" applyFont="1" applyFill="1" applyBorder="1" applyAlignment="1" applyProtection="1">
      <alignment horizontal="center" vertical="center"/>
    </xf>
    <xf numFmtId="0" fontId="4" fillId="0" borderId="14"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21" xfId="0" applyFont="1" applyBorder="1" applyAlignment="1" applyProtection="1">
      <alignment horizontal="center" vertical="center"/>
    </xf>
    <xf numFmtId="0" fontId="11" fillId="5" borderId="13" xfId="1" applyFill="1" applyBorder="1" applyAlignment="1" applyProtection="1">
      <alignment horizontal="center" vertical="center"/>
    </xf>
    <xf numFmtId="0" fontId="11" fillId="5" borderId="5" xfId="1" applyFill="1" applyBorder="1" applyAlignment="1" applyProtection="1">
      <alignment horizontal="center" vertical="center"/>
    </xf>
    <xf numFmtId="0" fontId="11" fillId="5" borderId="6" xfId="1" applyFill="1" applyBorder="1" applyAlignment="1" applyProtection="1">
      <alignment horizontal="center" vertical="center"/>
    </xf>
    <xf numFmtId="0" fontId="3" fillId="5" borderId="18" xfId="0" applyFont="1" applyFill="1" applyBorder="1" applyAlignment="1" applyProtection="1">
      <alignment vertical="center"/>
    </xf>
    <xf numFmtId="164" fontId="3" fillId="5" borderId="19" xfId="0" applyNumberFormat="1" applyFont="1" applyFill="1" applyBorder="1" applyAlignment="1" applyProtection="1">
      <alignment horizontal="center" vertical="center"/>
    </xf>
    <xf numFmtId="165" fontId="3" fillId="5" borderId="20" xfId="0" applyNumberFormat="1" applyFont="1" applyFill="1" applyBorder="1" applyAlignment="1" applyProtection="1">
      <alignment horizontal="center" vertical="center"/>
    </xf>
    <xf numFmtId="0" fontId="3" fillId="0" borderId="8" xfId="0" applyFont="1" applyBorder="1" applyAlignment="1" applyProtection="1">
      <alignment vertical="center"/>
    </xf>
    <xf numFmtId="164" fontId="3" fillId="0" borderId="0" xfId="0" applyNumberFormat="1" applyFont="1" applyAlignment="1" applyProtection="1">
      <alignment horizontal="center" vertical="center"/>
    </xf>
    <xf numFmtId="164" fontId="3" fillId="0" borderId="2" xfId="0" applyNumberFormat="1" applyFont="1" applyBorder="1" applyAlignment="1" applyProtection="1">
      <alignment horizontal="center" vertical="center"/>
    </xf>
    <xf numFmtId="165" fontId="3" fillId="0" borderId="2" xfId="0" applyNumberFormat="1" applyFont="1" applyBorder="1" applyAlignment="1" applyProtection="1">
      <alignment horizontal="center" vertical="center"/>
    </xf>
    <xf numFmtId="0" fontId="4" fillId="0" borderId="8" xfId="0" applyFont="1" applyBorder="1" applyAlignment="1" applyProtection="1">
      <alignment vertical="center"/>
    </xf>
    <xf numFmtId="164" fontId="4" fillId="0" borderId="0" xfId="0" applyNumberFormat="1" applyFont="1" applyAlignment="1" applyProtection="1">
      <alignment horizontal="center" vertical="center"/>
    </xf>
    <xf numFmtId="164" fontId="4" fillId="0" borderId="2" xfId="0" applyNumberFormat="1" applyFont="1" applyBorder="1" applyAlignment="1" applyProtection="1">
      <alignment horizontal="center" vertical="center"/>
    </xf>
    <xf numFmtId="0" fontId="8" fillId="10" borderId="13" xfId="0" applyFont="1" applyFill="1" applyBorder="1" applyAlignment="1" applyProtection="1">
      <alignment horizontal="center" vertical="center" wrapText="1"/>
    </xf>
    <xf numFmtId="0" fontId="8" fillId="10" borderId="5" xfId="0" applyFont="1" applyFill="1" applyBorder="1" applyAlignment="1" applyProtection="1">
      <alignment horizontal="center" vertical="center" wrapText="1"/>
    </xf>
    <xf numFmtId="165" fontId="8" fillId="10" borderId="6" xfId="0" applyNumberFormat="1" applyFont="1" applyFill="1" applyBorder="1" applyAlignment="1" applyProtection="1">
      <alignment horizontal="center" vertical="center"/>
    </xf>
    <xf numFmtId="0" fontId="10" fillId="0" borderId="22"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5" xfId="0" applyFont="1" applyBorder="1" applyProtection="1"/>
    <xf numFmtId="2" fontId="4" fillId="0" borderId="0" xfId="0" applyNumberFormat="1" applyFont="1" applyAlignment="1" applyProtection="1">
      <alignment horizontal="center"/>
    </xf>
    <xf numFmtId="2" fontId="5" fillId="0" borderId="0" xfId="0" applyNumberFormat="1" applyFont="1" applyBorder="1" applyAlignment="1" applyProtection="1">
      <alignment horizontal="center"/>
    </xf>
    <xf numFmtId="0" fontId="0" fillId="0" borderId="15" xfId="0" applyBorder="1" applyProtection="1"/>
    <xf numFmtId="0" fontId="0" fillId="0" borderId="16" xfId="0" applyBorder="1" applyProtection="1"/>
    <xf numFmtId="0" fontId="0" fillId="0" borderId="17" xfId="0" applyBorder="1" applyProtection="1"/>
    <xf numFmtId="0" fontId="4" fillId="0" borderId="0" xfId="0" applyFont="1" applyBorder="1" applyProtection="1"/>
    <xf numFmtId="0" fontId="0" fillId="0" borderId="0" xfId="0" applyProtection="1"/>
    <xf numFmtId="0" fontId="3" fillId="7" borderId="18" xfId="0" applyFont="1" applyFill="1" applyBorder="1" applyAlignment="1" applyProtection="1">
      <alignment vertical="center"/>
    </xf>
    <xf numFmtId="164" fontId="3" fillId="7" borderId="19" xfId="0" applyNumberFormat="1" applyFont="1" applyFill="1" applyBorder="1" applyAlignment="1" applyProtection="1">
      <alignment horizontal="center" vertical="center"/>
    </xf>
    <xf numFmtId="0" fontId="3" fillId="2" borderId="8" xfId="0" applyFont="1" applyFill="1" applyBorder="1" applyAlignment="1" applyProtection="1"/>
    <xf numFmtId="0" fontId="3" fillId="2" borderId="0" xfId="0" applyFont="1" applyFill="1" applyBorder="1" applyAlignment="1" applyProtection="1"/>
    <xf numFmtId="0" fontId="3" fillId="2" borderId="7" xfId="0" applyFont="1" applyFill="1" applyBorder="1" applyAlignment="1" applyProtection="1"/>
    <xf numFmtId="0" fontId="4" fillId="0" borderId="8"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6" fillId="3" borderId="13" xfId="0" applyFont="1" applyFill="1" applyBorder="1" applyAlignment="1" applyProtection="1">
      <alignment horizontal="center"/>
    </xf>
    <xf numFmtId="0" fontId="6" fillId="3" borderId="5" xfId="0" applyFont="1" applyFill="1" applyBorder="1" applyAlignment="1" applyProtection="1">
      <alignment horizontal="center"/>
    </xf>
    <xf numFmtId="0" fontId="6" fillId="3" borderId="11" xfId="0" applyFont="1" applyFill="1" applyBorder="1" applyAlignment="1" applyProtection="1">
      <alignment horizontal="center"/>
    </xf>
    <xf numFmtId="0" fontId="4" fillId="10" borderId="14" xfId="0" applyFont="1" applyFill="1" applyBorder="1" applyProtection="1"/>
    <xf numFmtId="2" fontId="3" fillId="10" borderId="0" xfId="0" applyNumberFormat="1" applyFont="1" applyFill="1" applyBorder="1" applyAlignment="1" applyProtection="1">
      <alignment horizontal="center" wrapText="1"/>
    </xf>
    <xf numFmtId="2" fontId="3" fillId="10" borderId="2" xfId="0" applyNumberFormat="1" applyFont="1" applyFill="1" applyBorder="1" applyAlignment="1" applyProtection="1">
      <alignment horizontal="center" wrapText="1"/>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164" fontId="2" fillId="5" borderId="0" xfId="0" applyNumberFormat="1" applyFont="1" applyFill="1" applyBorder="1" applyAlignment="1" applyProtection="1">
      <alignment horizontal="center" vertical="center"/>
    </xf>
    <xf numFmtId="164" fontId="2" fillId="0" borderId="0" xfId="0" applyNumberFormat="1" applyFont="1" applyBorder="1" applyAlignment="1" applyProtection="1">
      <alignment vertical="center"/>
    </xf>
    <xf numFmtId="0" fontId="0" fillId="0" borderId="7" xfId="0" applyBorder="1" applyProtection="1"/>
    <xf numFmtId="0" fontId="1" fillId="10" borderId="14" xfId="0" applyFont="1" applyFill="1" applyBorder="1" applyAlignment="1" applyProtection="1">
      <alignment horizontal="center" vertical="center"/>
    </xf>
    <xf numFmtId="0" fontId="1" fillId="10" borderId="9" xfId="0" applyFont="1" applyFill="1" applyBorder="1" applyAlignment="1" applyProtection="1">
      <alignment horizontal="center" vertical="center"/>
    </xf>
    <xf numFmtId="0" fontId="1" fillId="10" borderId="10" xfId="0" applyFont="1" applyFill="1" applyBorder="1" applyAlignment="1" applyProtection="1">
      <alignment horizontal="center" vertical="center"/>
    </xf>
    <xf numFmtId="165" fontId="3" fillId="7" borderId="20" xfId="0" applyNumberFormat="1"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CC66"/>
      <color rgb="FFFF7B21"/>
      <color rgb="FFFFA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baseline="0"/>
            </a:pPr>
            <a:r>
              <a:rPr lang="en-US" sz="1600" b="1" i="0" baseline="0"/>
              <a:t>Percentage of Total Company Paid </a:t>
            </a:r>
          </a:p>
          <a:p>
            <a:pPr>
              <a:defRPr sz="1600" b="1" i="0" baseline="0"/>
            </a:pPr>
            <a:r>
              <a:rPr lang="en-US" sz="1600" b="1" i="0" baseline="0"/>
              <a:t>Compensation and Benefits Package</a:t>
            </a:r>
          </a:p>
        </c:rich>
      </c:tx>
      <c:overlay val="0"/>
    </c:title>
    <c:autoTitleDeleted val="0"/>
    <c:plotArea>
      <c:layout/>
      <c:pieChart>
        <c:varyColors val="1"/>
        <c:ser>
          <c:idx val="0"/>
          <c:order val="0"/>
          <c:spPr>
            <a:ln>
              <a:noFill/>
            </a:ln>
          </c:spPr>
          <c:dPt>
            <c:idx val="0"/>
            <c:bubble3D val="0"/>
            <c:spPr>
              <a:solidFill>
                <a:schemeClr val="accent6">
                  <a:alpha val="84000"/>
                </a:schemeClr>
              </a:solidFill>
              <a:ln w="19050">
                <a:noFill/>
              </a:ln>
              <a:effectLst/>
            </c:spPr>
            <c:extLst>
              <c:ext xmlns:c16="http://schemas.microsoft.com/office/drawing/2014/chart" uri="{C3380CC4-5D6E-409C-BE32-E72D297353CC}">
                <c16:uniqueId val="{00000001-A75C-4B56-95F7-3859EA1CB72A}"/>
              </c:ext>
            </c:extLst>
          </c:dPt>
          <c:dLbls>
            <c:spPr>
              <a:solidFill>
                <a:sysClr val="window" lastClr="FFFFFF"/>
              </a:solidFill>
              <a:ln>
                <a:solidFill>
                  <a:sysClr val="windowText" lastClr="000000">
                    <a:lumMod val="65000"/>
                    <a:lumOff val="35000"/>
                  </a:sysClr>
                </a:solidFill>
              </a:ln>
              <a:effectLst/>
            </c:sp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extLst>
                <c:ext xmlns:c15="http://schemas.microsoft.com/office/drawing/2012/chart" uri="{02D57815-91ED-43cb-92C2-25804820EDAC}">
                  <c15:fullRef>
                    <c15:sqref>(Sheet1!$A$7,Sheet1!$A$11,Sheet1!$A$23,Sheet1!$A$31,Sheet1!$A$37)</c15:sqref>
                  </c15:fullRef>
                </c:ext>
              </c:extLst>
              <c:f>(Sheet1!$A$7,Sheet1!$A$11,Sheet1!$A$23,Sheet1!$A$31)</c:f>
              <c:strCache>
                <c:ptCount val="4"/>
                <c:pt idx="0">
                  <c:v>COMPENSATION </c:v>
                </c:pt>
                <c:pt idx="1">
                  <c:v>HEALTH AND WELFARE BENEFITS</c:v>
                </c:pt>
                <c:pt idx="2">
                  <c:v>PAID LEAVE BENEFITS</c:v>
                </c:pt>
                <c:pt idx="3">
                  <c:v>FEDERAL AND STATE-MANDATED BENEFITS*</c:v>
                </c:pt>
              </c:strCache>
            </c:strRef>
          </c:cat>
          <c:val>
            <c:numRef>
              <c:extLst>
                <c:ext xmlns:c15="http://schemas.microsoft.com/office/drawing/2012/chart" uri="{02D57815-91ED-43cb-92C2-25804820EDAC}">
                  <c15:fullRef>
                    <c15:sqref>(Sheet1!$C$10,Sheet1!$C$22,Sheet1!$C$30,Sheet1!$C$36,Sheet1!$C$41)</c15:sqref>
                  </c15:fullRef>
                </c:ext>
              </c:extLst>
              <c:f>(Sheet1!$C$10,Sheet1!$C$22,Sheet1!$C$30,Sheet1!$C$36)</c:f>
              <c:numCache>
                <c:formatCode>"$"#,##0.00</c:formatCode>
                <c:ptCount val="4"/>
                <c:pt idx="0">
                  <c:v>50000</c:v>
                </c:pt>
                <c:pt idx="1">
                  <c:v>21596.2</c:v>
                </c:pt>
                <c:pt idx="2">
                  <c:v>7115.3846153846152</c:v>
                </c:pt>
                <c:pt idx="3">
                  <c:v>3825</c:v>
                </c:pt>
              </c:numCache>
            </c:numRef>
          </c:val>
          <c:extLst>
            <c:ext xmlns:c16="http://schemas.microsoft.com/office/drawing/2014/chart" uri="{C3380CC4-5D6E-409C-BE32-E72D297353CC}">
              <c16:uniqueId val="{0000000A-A75C-4B56-95F7-3859EA1CB72A}"/>
            </c:ext>
          </c:extLst>
        </c:ser>
        <c:dLbls>
          <c:showLegendKey val="0"/>
          <c:showVal val="0"/>
          <c:showCatName val="0"/>
          <c:showSerName val="0"/>
          <c:showPercent val="0"/>
          <c:showBubbleSize val="0"/>
          <c:showLeaderLines val="0"/>
        </c:dLbls>
        <c:firstSliceAng val="318"/>
      </c:pieChart>
      <c:spPr>
        <a:noFill/>
        <a:ln w="25400">
          <a:noFill/>
        </a:ln>
      </c:spPr>
    </c:plotArea>
    <c:plotVisOnly val="1"/>
    <c:dispBlanksAs val="gap"/>
    <c:showDLblsOverMax val="0"/>
  </c:chart>
  <c:spPr>
    <a:solidFill>
      <a:schemeClr val="bg1"/>
    </a:solidFill>
    <a:ln w="9525" cap="flat" cmpd="sng" algn="ctr">
      <a:solidFill>
        <a:schemeClr val="accent2"/>
      </a:solidFill>
      <a:round/>
    </a:ln>
    <a:effectLst/>
  </c:spPr>
  <c:txPr>
    <a:bodyPr/>
    <a:lstStyle/>
    <a:p>
      <a:pPr>
        <a:defRPr sz="9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Calibri"/>
                <a:ea typeface="Calibri"/>
                <a:cs typeface="Calibri"/>
              </a:defRPr>
            </a:pPr>
            <a:r>
              <a:rPr lang="en-US" sz="1600" b="1" i="0" u="none" strike="noStrike" baseline="0">
                <a:solidFill>
                  <a:srgbClr val="333333"/>
                </a:solidFill>
                <a:latin typeface="Calibri"/>
                <a:cs typeface="Calibri"/>
              </a:rPr>
              <a:t>Company Contributions Toward Your </a:t>
            </a:r>
          </a:p>
          <a:p>
            <a:pPr>
              <a:defRPr sz="900" b="0" i="0" u="none" strike="noStrike" baseline="0">
                <a:solidFill>
                  <a:srgbClr val="000000"/>
                </a:solidFill>
                <a:latin typeface="Calibri"/>
                <a:ea typeface="Calibri"/>
                <a:cs typeface="Calibri"/>
              </a:defRPr>
            </a:pPr>
            <a:r>
              <a:rPr lang="en-US" sz="1600" b="1" i="0" u="none" strike="noStrike" baseline="0">
                <a:solidFill>
                  <a:srgbClr val="333333"/>
                </a:solidFill>
                <a:latin typeface="Calibri"/>
                <a:cs typeface="Calibri"/>
              </a:rPr>
              <a:t>Total Compensation and Benefits Package</a:t>
            </a:r>
          </a:p>
        </c:rich>
      </c:tx>
      <c:overlay val="0"/>
      <c:spPr>
        <a:noFill/>
        <a:ln w="25400">
          <a:noFill/>
        </a:ln>
      </c:spPr>
    </c:title>
    <c:autoTitleDeleted val="0"/>
    <c:plotArea>
      <c:layout/>
      <c:barChart>
        <c:barDir val="col"/>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chemeClr val="accent6">
                  <a:alpha val="84000"/>
                </a:schemeClr>
              </a:solidFill>
              <a:ln w="19050">
                <a:solidFill>
                  <a:schemeClr val="lt1"/>
                </a:solidFill>
              </a:ln>
              <a:effectLst/>
            </c:spPr>
            <c:extLst>
              <c:ext xmlns:c16="http://schemas.microsoft.com/office/drawing/2014/chart" uri="{C3380CC4-5D6E-409C-BE32-E72D297353CC}">
                <c16:uniqueId val="{00000001-3246-4888-9BB8-6F5F72471C0E}"/>
              </c:ext>
            </c:extLst>
          </c:dPt>
          <c:dPt>
            <c:idx val="1"/>
            <c:invertIfNegative val="0"/>
            <c:bubble3D val="0"/>
            <c:spPr>
              <a:solidFill>
                <a:schemeClr val="accent2"/>
              </a:solidFill>
              <a:ln w="19050">
                <a:solidFill>
                  <a:schemeClr val="lt1"/>
                </a:solidFill>
              </a:ln>
              <a:effectLst/>
            </c:spPr>
            <c:extLst>
              <c:ext xmlns:c16="http://schemas.microsoft.com/office/drawing/2014/chart" uri="{C3380CC4-5D6E-409C-BE32-E72D297353CC}">
                <c16:uniqueId val="{00000003-3246-4888-9BB8-6F5F72471C0E}"/>
              </c:ext>
            </c:extLst>
          </c:dPt>
          <c:dPt>
            <c:idx val="2"/>
            <c:invertIfNegative val="0"/>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5-3246-4888-9BB8-6F5F72471C0E}"/>
              </c:ext>
            </c:extLst>
          </c:dPt>
          <c:dPt>
            <c:idx val="3"/>
            <c:invertIfNegative val="0"/>
            <c:bubble3D val="0"/>
            <c:spPr>
              <a:solidFill>
                <a:schemeClr val="accent4"/>
              </a:solidFill>
              <a:ln w="19050">
                <a:solidFill>
                  <a:schemeClr val="lt1"/>
                </a:solidFill>
              </a:ln>
              <a:effectLst/>
            </c:spPr>
            <c:extLst>
              <c:ext xmlns:c16="http://schemas.microsoft.com/office/drawing/2014/chart" uri="{C3380CC4-5D6E-409C-BE32-E72D297353CC}">
                <c16:uniqueId val="{00000007-3246-4888-9BB8-6F5F72471C0E}"/>
              </c:ext>
            </c:extLst>
          </c:dPt>
          <c:dLbls>
            <c:spPr>
              <a:noFill/>
              <a:ln w="25400">
                <a:noFill/>
              </a:ln>
            </c:spPr>
            <c:txPr>
              <a:bodyPr wrap="square" lIns="38100" tIns="19050" rIns="38100" bIns="19050" anchor="ctr">
                <a:spAutoFit/>
              </a:bodyPr>
              <a:lstStyle/>
              <a:p>
                <a:pPr>
                  <a:defRPr sz="900" b="1"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(Sheet1!$A$7,Sheet1!$A$11,Sheet1!$A$23,Sheet1!$A$31,Sheet1!$A$37)</c15:sqref>
                  </c15:fullRef>
                </c:ext>
              </c:extLst>
              <c:f>(Sheet1!$A$7,Sheet1!$A$11,Sheet1!$A$23,Sheet1!$A$31)</c:f>
              <c:strCache>
                <c:ptCount val="4"/>
                <c:pt idx="0">
                  <c:v>COMPENSATION </c:v>
                </c:pt>
                <c:pt idx="1">
                  <c:v>HEALTH AND WELFARE BENEFITS</c:v>
                </c:pt>
                <c:pt idx="2">
                  <c:v>PAID LEAVE BENEFITS</c:v>
                </c:pt>
                <c:pt idx="3">
                  <c:v>FEDERAL AND STATE-MANDATED BENEFITS*</c:v>
                </c:pt>
              </c:strCache>
            </c:strRef>
          </c:cat>
          <c:val>
            <c:numRef>
              <c:extLst>
                <c:ext xmlns:c15="http://schemas.microsoft.com/office/drawing/2012/chart" uri="{02D57815-91ED-43cb-92C2-25804820EDAC}">
                  <c15:fullRef>
                    <c15:sqref>(Sheet1!$C$10,Sheet1!$C$22,Sheet1!$C$30,Sheet1!$C$36,Sheet1!$C$41)</c15:sqref>
                  </c15:fullRef>
                </c:ext>
              </c:extLst>
              <c:f>(Sheet1!$C$10,Sheet1!$C$22,Sheet1!$C$30,Sheet1!$C$36)</c:f>
              <c:numCache>
                <c:formatCode>"$"#,##0.00</c:formatCode>
                <c:ptCount val="4"/>
                <c:pt idx="0">
                  <c:v>50000</c:v>
                </c:pt>
                <c:pt idx="1">
                  <c:v>21596.2</c:v>
                </c:pt>
                <c:pt idx="2">
                  <c:v>7115.3846153846152</c:v>
                </c:pt>
                <c:pt idx="3">
                  <c:v>3825</c:v>
                </c:pt>
              </c:numCache>
            </c:numRef>
          </c:val>
          <c:extLst>
            <c:ext xmlns:c15="http://schemas.microsoft.com/office/drawing/2012/chart" uri="{02D57815-91ED-43cb-92C2-25804820EDAC}">
              <c15:categoryFilterExceptions>
                <c15:categoryFilterException>
                  <c15:sqref>Sheet1!$C$41</c15:sqref>
                  <c15:spPr xmlns:c15="http://schemas.microsoft.com/office/drawing/2012/chart">
                    <a:solidFill>
                      <a:schemeClr val="accent5"/>
                    </a:solidFill>
                    <a:ln w="19050">
                      <a:solidFill>
                        <a:schemeClr val="lt1"/>
                      </a:solidFill>
                    </a:ln>
                    <a:effectLst/>
                  </c15:spPr>
                  <c15:invertIfNegative val="0"/>
                  <c15:bubble3D val="0"/>
                </c15:categoryFilterException>
              </c15:categoryFilterExceptions>
            </c:ext>
            <c:ext xmlns:c16="http://schemas.microsoft.com/office/drawing/2014/chart" uri="{C3380CC4-5D6E-409C-BE32-E72D297353CC}">
              <c16:uniqueId val="{0000000A-3246-4888-9BB8-6F5F72471C0E}"/>
            </c:ext>
          </c:extLst>
        </c:ser>
        <c:dLbls>
          <c:showLegendKey val="0"/>
          <c:showVal val="0"/>
          <c:showCatName val="0"/>
          <c:showSerName val="0"/>
          <c:showPercent val="0"/>
          <c:showBubbleSize val="0"/>
        </c:dLbls>
        <c:gapWidth val="100"/>
        <c:axId val="909155839"/>
        <c:axId val="1"/>
      </c:barChart>
      <c:catAx>
        <c:axId val="90915583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out"/>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n-US"/>
          </a:p>
        </c:txPr>
        <c:crossAx val="90915583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accent2"/>
      </a:solidFill>
      <a:round/>
    </a:ln>
    <a:effectLst/>
  </c:spPr>
  <c:txPr>
    <a:bodyPr/>
    <a:lstStyle/>
    <a:p>
      <a:pPr>
        <a:defRPr sz="9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9528</xdr:colOff>
      <xdr:row>25</xdr:row>
      <xdr:rowOff>35718</xdr:rowOff>
    </xdr:from>
    <xdr:to>
      <xdr:col>13</xdr:col>
      <xdr:colOff>1895</xdr:colOff>
      <xdr:row>46</xdr:row>
      <xdr:rowOff>190500</xdr:rowOff>
    </xdr:to>
    <xdr:graphicFrame macro="">
      <xdr:nvGraphicFramePr>
        <xdr:cNvPr id="2" name="Chart 2">
          <a:extLst>
            <a:ext uri="{FF2B5EF4-FFF2-40B4-BE49-F238E27FC236}">
              <a16:creationId xmlns:a16="http://schemas.microsoft.com/office/drawing/2014/main" id="{C82A91F3-40B7-4348-85C6-84FEEFCFD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6570</xdr:colOff>
      <xdr:row>5</xdr:row>
      <xdr:rowOff>9523</xdr:rowOff>
    </xdr:from>
    <xdr:to>
      <xdr:col>12</xdr:col>
      <xdr:colOff>739487</xdr:colOff>
      <xdr:row>25</xdr:row>
      <xdr:rowOff>22412</xdr:rowOff>
    </xdr:to>
    <xdr:graphicFrame macro="">
      <xdr:nvGraphicFramePr>
        <xdr:cNvPr id="3" name="Chart 4">
          <a:extLst>
            <a:ext uri="{FF2B5EF4-FFF2-40B4-BE49-F238E27FC236}">
              <a16:creationId xmlns:a16="http://schemas.microsoft.com/office/drawing/2014/main" id="{D5D75693-4107-498E-8EE1-33488B364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hsu.edu/dept/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2D6C-87E5-4A73-BF1C-AB84D970ED9C}">
  <sheetPr>
    <pageSetUpPr fitToPage="1"/>
  </sheetPr>
  <dimension ref="A1:N71"/>
  <sheetViews>
    <sheetView tabSelected="1" zoomScale="90" zoomScaleNormal="90" zoomScaleSheetLayoutView="160" workbookViewId="0">
      <selection activeCell="A2" sqref="A2"/>
    </sheetView>
  </sheetViews>
  <sheetFormatPr defaultRowHeight="15" x14ac:dyDescent="0.25"/>
  <cols>
    <col min="1" max="1" width="57.5703125" style="2" customWidth="1"/>
    <col min="2" max="2" width="16.28515625" style="3" customWidth="1"/>
    <col min="3" max="3" width="20.85546875" style="4" customWidth="1"/>
    <col min="13" max="13" width="11.140625" customWidth="1"/>
    <col min="14" max="14" width="9.28515625" customWidth="1"/>
  </cols>
  <sheetData>
    <row r="1" spans="1:14" ht="23.25" x14ac:dyDescent="0.35">
      <c r="A1" s="101" t="s">
        <v>34</v>
      </c>
      <c r="B1" s="102"/>
      <c r="C1" s="102"/>
      <c r="D1" s="102"/>
      <c r="E1" s="102"/>
      <c r="F1" s="102"/>
      <c r="G1" s="102"/>
      <c r="H1" s="102"/>
      <c r="I1" s="102"/>
      <c r="J1" s="102"/>
      <c r="K1" s="102"/>
      <c r="L1" s="102"/>
      <c r="M1" s="103"/>
      <c r="N1" s="8"/>
    </row>
    <row r="2" spans="1:14" ht="18" x14ac:dyDescent="0.25">
      <c r="A2" s="12" t="s">
        <v>0</v>
      </c>
      <c r="B2" s="98" t="s">
        <v>33</v>
      </c>
      <c r="C2" s="98"/>
      <c r="D2" s="98"/>
      <c r="E2" s="98"/>
      <c r="F2" s="98"/>
      <c r="G2" s="99"/>
      <c r="H2" s="99"/>
      <c r="I2" s="80"/>
      <c r="J2" s="80"/>
      <c r="K2" s="80"/>
      <c r="L2" s="80"/>
      <c r="M2" s="100"/>
    </row>
    <row r="3" spans="1:14" x14ac:dyDescent="0.25">
      <c r="A3" s="83"/>
      <c r="B3" s="84"/>
      <c r="C3" s="84"/>
      <c r="D3" s="84"/>
      <c r="E3" s="84"/>
      <c r="F3" s="84"/>
      <c r="G3" s="84"/>
      <c r="H3" s="84"/>
      <c r="I3" s="84"/>
      <c r="J3" s="84"/>
      <c r="K3" s="84"/>
      <c r="L3" s="84"/>
      <c r="M3" s="85"/>
    </row>
    <row r="4" spans="1:14" ht="47.25" customHeight="1" x14ac:dyDescent="0.25">
      <c r="A4" s="86" t="s">
        <v>30</v>
      </c>
      <c r="B4" s="87"/>
      <c r="C4" s="87"/>
      <c r="D4" s="87"/>
      <c r="E4" s="87"/>
      <c r="F4" s="87"/>
      <c r="G4" s="87"/>
      <c r="H4" s="87"/>
      <c r="I4" s="87"/>
      <c r="J4" s="87"/>
      <c r="K4" s="87"/>
      <c r="L4" s="87"/>
      <c r="M4" s="88"/>
    </row>
    <row r="5" spans="1:14" x14ac:dyDescent="0.25">
      <c r="A5" s="89"/>
      <c r="B5" s="90"/>
      <c r="C5" s="90"/>
      <c r="D5" s="90"/>
      <c r="E5" s="90"/>
      <c r="F5" s="90"/>
      <c r="G5" s="90"/>
      <c r="H5" s="90"/>
      <c r="I5" s="90"/>
      <c r="J5" s="90"/>
      <c r="K5" s="90"/>
      <c r="L5" s="90"/>
      <c r="M5" s="91"/>
    </row>
    <row r="6" spans="1:14" s="10" customFormat="1" ht="45" x14ac:dyDescent="0.25">
      <c r="A6" s="92"/>
      <c r="B6" s="93" t="s">
        <v>1</v>
      </c>
      <c r="C6" s="94" t="s">
        <v>2</v>
      </c>
      <c r="D6" s="18"/>
      <c r="E6" s="18"/>
      <c r="F6" s="18"/>
      <c r="G6" s="18"/>
      <c r="H6" s="18"/>
      <c r="I6" s="18"/>
      <c r="J6" s="18"/>
      <c r="K6" s="18"/>
      <c r="L6" s="18"/>
      <c r="M6" s="18"/>
    </row>
    <row r="7" spans="1:14" s="10" customFormat="1" ht="16.5" customHeight="1" x14ac:dyDescent="0.2">
      <c r="A7" s="19" t="s">
        <v>3</v>
      </c>
      <c r="B7" s="20"/>
      <c r="C7" s="21"/>
      <c r="D7" s="17"/>
      <c r="E7" s="17"/>
      <c r="F7" s="17"/>
      <c r="G7" s="17"/>
      <c r="H7" s="17"/>
      <c r="I7" s="17"/>
      <c r="J7" s="17"/>
      <c r="K7" s="17"/>
      <c r="L7" s="17"/>
      <c r="M7" s="18"/>
    </row>
    <row r="8" spans="1:14" s="10" customFormat="1" ht="15.75" customHeight="1" x14ac:dyDescent="0.2">
      <c r="A8" s="22" t="s">
        <v>20</v>
      </c>
      <c r="B8" s="23" t="s">
        <v>4</v>
      </c>
      <c r="C8" s="13">
        <v>50000</v>
      </c>
      <c r="D8" s="17"/>
      <c r="E8" s="17"/>
      <c r="F8" s="17"/>
      <c r="G8" s="17"/>
      <c r="H8" s="17"/>
      <c r="I8" s="17"/>
      <c r="J8" s="17"/>
      <c r="K8" s="17"/>
      <c r="L8" s="17"/>
      <c r="M8" s="18"/>
    </row>
    <row r="9" spans="1:14" s="10" customFormat="1" ht="15.75" customHeight="1" x14ac:dyDescent="0.2">
      <c r="A9" s="95" t="s">
        <v>21</v>
      </c>
      <c r="B9" s="96"/>
      <c r="C9" s="97"/>
      <c r="D9" s="17"/>
      <c r="E9" s="17"/>
      <c r="F9" s="17"/>
      <c r="G9" s="17"/>
      <c r="H9" s="17"/>
      <c r="I9" s="17"/>
      <c r="J9" s="17"/>
      <c r="K9" s="17"/>
      <c r="L9" s="17"/>
      <c r="M9" s="18"/>
    </row>
    <row r="10" spans="1:14" s="10" customFormat="1" x14ac:dyDescent="0.2">
      <c r="A10" s="81" t="s">
        <v>5</v>
      </c>
      <c r="B10" s="82"/>
      <c r="C10" s="104">
        <f>SUM(C3:C9)</f>
        <v>50000</v>
      </c>
      <c r="D10" s="17"/>
      <c r="E10" s="17"/>
      <c r="F10" s="17"/>
      <c r="G10" s="17"/>
      <c r="H10" s="17"/>
      <c r="I10" s="17"/>
      <c r="J10" s="17"/>
      <c r="K10" s="17"/>
      <c r="L10" s="17"/>
      <c r="M10" s="18"/>
    </row>
    <row r="11" spans="1:14" s="10" customFormat="1" ht="14.25" x14ac:dyDescent="0.2">
      <c r="A11" s="14" t="s">
        <v>6</v>
      </c>
      <c r="B11" s="15"/>
      <c r="C11" s="16"/>
      <c r="D11" s="17"/>
      <c r="E11" s="17"/>
      <c r="F11" s="17"/>
      <c r="G11" s="17"/>
      <c r="H11" s="17"/>
      <c r="I11" s="17"/>
      <c r="J11" s="17"/>
      <c r="K11" s="17"/>
      <c r="L11" s="17"/>
      <c r="M11" s="18"/>
    </row>
    <row r="12" spans="1:14" s="10" customFormat="1" ht="14.25" x14ac:dyDescent="0.2">
      <c r="A12" s="19"/>
      <c r="B12" s="20"/>
      <c r="C12" s="21"/>
      <c r="D12" s="17"/>
      <c r="E12" s="17"/>
      <c r="F12" s="17"/>
      <c r="G12" s="17"/>
      <c r="H12" s="17"/>
      <c r="I12" s="17"/>
      <c r="J12" s="17"/>
      <c r="K12" s="17"/>
      <c r="L12" s="17"/>
      <c r="M12" s="18"/>
    </row>
    <row r="13" spans="1:14" s="10" customFormat="1" ht="15" customHeight="1" x14ac:dyDescent="0.2">
      <c r="A13" s="22" t="s">
        <v>18</v>
      </c>
      <c r="B13" s="23" t="s">
        <v>4</v>
      </c>
      <c r="C13" s="24">
        <v>7471.2</v>
      </c>
      <c r="D13" s="17"/>
      <c r="E13" s="17"/>
      <c r="F13" s="17"/>
      <c r="G13" s="17"/>
      <c r="H13" s="17"/>
      <c r="I13" s="17"/>
      <c r="J13" s="17"/>
      <c r="K13" s="17"/>
      <c r="L13" s="17"/>
      <c r="M13" s="18"/>
    </row>
    <row r="14" spans="1:14" s="10" customFormat="1" ht="15" customHeight="1" x14ac:dyDescent="0.2">
      <c r="A14" s="25" t="s">
        <v>37</v>
      </c>
      <c r="B14" s="26"/>
      <c r="C14" s="27"/>
      <c r="D14" s="17"/>
      <c r="E14" s="17"/>
      <c r="F14" s="17"/>
      <c r="G14" s="17"/>
      <c r="H14" s="17"/>
      <c r="I14" s="17"/>
      <c r="J14" s="17"/>
      <c r="K14" s="17"/>
      <c r="L14" s="17"/>
      <c r="M14" s="18"/>
    </row>
    <row r="15" spans="1:14" s="10" customFormat="1" ht="15" customHeight="1" x14ac:dyDescent="0.2">
      <c r="A15" s="22" t="s">
        <v>7</v>
      </c>
      <c r="B15" s="23"/>
      <c r="C15" s="24">
        <v>5000</v>
      </c>
      <c r="D15" s="17"/>
      <c r="E15" s="17"/>
      <c r="F15" s="17"/>
      <c r="G15" s="17"/>
      <c r="H15" s="17"/>
      <c r="I15" s="17"/>
      <c r="J15" s="17"/>
      <c r="K15" s="17"/>
      <c r="L15" s="17"/>
      <c r="M15" s="18"/>
    </row>
    <row r="16" spans="1:14" s="10" customFormat="1" ht="15" customHeight="1" x14ac:dyDescent="0.2">
      <c r="A16" s="22" t="s">
        <v>8</v>
      </c>
      <c r="B16" s="23"/>
      <c r="C16" s="24"/>
      <c r="D16" s="17"/>
      <c r="E16" s="17"/>
      <c r="F16" s="17"/>
      <c r="G16" s="17"/>
      <c r="H16" s="17"/>
      <c r="I16" s="17"/>
      <c r="J16" s="17"/>
      <c r="K16" s="17"/>
      <c r="L16" s="17"/>
      <c r="M16" s="18"/>
    </row>
    <row r="17" spans="1:14" s="10" customFormat="1" ht="15" customHeight="1" x14ac:dyDescent="0.2">
      <c r="A17" s="22" t="s">
        <v>28</v>
      </c>
      <c r="B17" s="28">
        <f>0.0825*C10</f>
        <v>4125</v>
      </c>
      <c r="C17" s="29">
        <f>0.0825*C10</f>
        <v>4125</v>
      </c>
      <c r="D17" s="17"/>
      <c r="E17" s="17"/>
      <c r="F17" s="17"/>
      <c r="G17" s="17"/>
      <c r="H17" s="17"/>
      <c r="I17" s="17"/>
      <c r="J17" s="17"/>
      <c r="K17" s="17"/>
      <c r="L17" s="17"/>
      <c r="M17" s="18"/>
    </row>
    <row r="18" spans="1:14" s="10" customFormat="1" ht="15" customHeight="1" x14ac:dyDescent="0.2">
      <c r="A18" s="30" t="s">
        <v>39</v>
      </c>
      <c r="B18" s="31"/>
      <c r="C18" s="32"/>
      <c r="D18" s="17"/>
      <c r="E18" s="17"/>
      <c r="F18" s="17"/>
      <c r="G18" s="17"/>
      <c r="H18" s="17"/>
      <c r="I18" s="17"/>
      <c r="J18" s="17"/>
      <c r="K18" s="17"/>
      <c r="L18" s="17"/>
      <c r="M18" s="18"/>
    </row>
    <row r="19" spans="1:14" s="10" customFormat="1" ht="15" customHeight="1" x14ac:dyDescent="0.2">
      <c r="A19" s="33" t="s">
        <v>38</v>
      </c>
      <c r="B19" s="34"/>
      <c r="C19" s="35"/>
      <c r="D19" s="17"/>
      <c r="E19" s="17"/>
      <c r="F19" s="17"/>
      <c r="G19" s="17"/>
      <c r="H19" s="17"/>
      <c r="I19" s="17"/>
      <c r="J19" s="17"/>
      <c r="K19" s="17"/>
      <c r="L19" s="17"/>
      <c r="M19" s="18"/>
    </row>
    <row r="20" spans="1:14" s="10" customFormat="1" ht="15" customHeight="1" x14ac:dyDescent="0.2">
      <c r="A20" s="22" t="s">
        <v>19</v>
      </c>
      <c r="B20" s="23"/>
      <c r="C20" s="24">
        <v>5000</v>
      </c>
      <c r="D20" s="17"/>
      <c r="E20" s="17"/>
      <c r="F20" s="17"/>
      <c r="G20" s="17"/>
      <c r="H20" s="17"/>
      <c r="I20" s="17"/>
      <c r="J20" s="17"/>
      <c r="K20" s="17"/>
      <c r="L20" s="17"/>
      <c r="M20" s="18"/>
    </row>
    <row r="21" spans="1:14" s="10" customFormat="1" ht="15" customHeight="1" x14ac:dyDescent="0.2">
      <c r="A21" s="22" t="s">
        <v>9</v>
      </c>
      <c r="B21" s="23"/>
      <c r="C21" s="24"/>
      <c r="D21" s="17"/>
      <c r="E21" s="17"/>
      <c r="F21" s="17"/>
      <c r="G21" s="17"/>
      <c r="H21" s="17"/>
      <c r="I21" s="17"/>
      <c r="J21" s="17"/>
      <c r="K21" s="17"/>
      <c r="L21" s="17"/>
      <c r="M21" s="18"/>
    </row>
    <row r="22" spans="1:14" s="10" customFormat="1" x14ac:dyDescent="0.2">
      <c r="A22" s="36" t="s">
        <v>10</v>
      </c>
      <c r="B22" s="37"/>
      <c r="C22" s="38">
        <f>SUM(C12:C21)</f>
        <v>21596.2</v>
      </c>
      <c r="D22" s="17"/>
      <c r="E22" s="17"/>
      <c r="F22" s="17"/>
      <c r="G22" s="17"/>
      <c r="H22" s="17"/>
      <c r="I22" s="17"/>
      <c r="J22" s="17"/>
      <c r="K22" s="17"/>
      <c r="L22" s="17"/>
      <c r="M22" s="18"/>
    </row>
    <row r="23" spans="1:14" s="10" customFormat="1" ht="14.25" x14ac:dyDescent="0.2">
      <c r="A23" s="14" t="s">
        <v>11</v>
      </c>
      <c r="B23" s="15"/>
      <c r="C23" s="16"/>
      <c r="D23" s="17"/>
      <c r="E23" s="17"/>
      <c r="F23" s="17"/>
      <c r="G23" s="17"/>
      <c r="H23" s="17"/>
      <c r="I23" s="17"/>
      <c r="J23" s="17"/>
      <c r="K23" s="17"/>
      <c r="L23" s="17"/>
      <c r="M23" s="18"/>
    </row>
    <row r="24" spans="1:14" s="10" customFormat="1" ht="14.25" x14ac:dyDescent="0.2">
      <c r="A24" s="19"/>
      <c r="B24" s="20"/>
      <c r="C24" s="21"/>
      <c r="D24" s="17"/>
      <c r="E24" s="17"/>
      <c r="F24" s="17"/>
      <c r="G24" s="17"/>
      <c r="H24" s="17"/>
      <c r="I24" s="17"/>
      <c r="J24" s="17"/>
      <c r="K24" s="17"/>
      <c r="L24" s="17"/>
      <c r="M24" s="18"/>
    </row>
    <row r="25" spans="1:14" s="10" customFormat="1" ht="15" customHeight="1" x14ac:dyDescent="0.2">
      <c r="A25" s="22" t="s">
        <v>17</v>
      </c>
      <c r="B25" s="23" t="s">
        <v>4</v>
      </c>
      <c r="C25" s="24">
        <f>((C8/2080) * 8) * 12</f>
        <v>2307.6923076923076</v>
      </c>
      <c r="D25" s="17"/>
      <c r="E25" s="17"/>
      <c r="F25" s="17"/>
      <c r="G25" s="17"/>
      <c r="H25" s="17"/>
      <c r="I25" s="17"/>
      <c r="J25" s="17"/>
      <c r="K25" s="17"/>
      <c r="L25" s="17"/>
      <c r="M25" s="18"/>
    </row>
    <row r="26" spans="1:14" s="10" customFormat="1" ht="15" customHeight="1" x14ac:dyDescent="0.2">
      <c r="A26" s="39" t="s">
        <v>31</v>
      </c>
      <c r="B26" s="26"/>
      <c r="C26" s="27"/>
      <c r="D26" s="17"/>
      <c r="E26" s="17"/>
      <c r="F26" s="17"/>
      <c r="G26" s="17"/>
      <c r="H26" s="17"/>
      <c r="I26" s="17"/>
      <c r="J26" s="17"/>
      <c r="K26" s="17"/>
      <c r="L26" s="17"/>
      <c r="M26" s="18"/>
    </row>
    <row r="27" spans="1:14" s="10" customFormat="1" ht="15" customHeight="1" x14ac:dyDescent="0.2">
      <c r="A27" s="22" t="s">
        <v>12</v>
      </c>
      <c r="B27" s="23" t="s">
        <v>4</v>
      </c>
      <c r="C27" s="24">
        <f>((C8/2080) * 8) * 12</f>
        <v>2307.6923076923076</v>
      </c>
      <c r="D27" s="17"/>
      <c r="E27" s="17"/>
      <c r="F27" s="17"/>
      <c r="G27" s="17"/>
      <c r="H27" s="17"/>
      <c r="I27" s="17"/>
      <c r="J27" s="17"/>
      <c r="K27" s="17"/>
      <c r="L27" s="17"/>
      <c r="M27" s="18"/>
      <c r="N27" s="9"/>
    </row>
    <row r="28" spans="1:14" s="10" customFormat="1" ht="15" customHeight="1" x14ac:dyDescent="0.2">
      <c r="A28" s="22" t="s">
        <v>29</v>
      </c>
      <c r="B28" s="23" t="s">
        <v>4</v>
      </c>
      <c r="C28" s="29">
        <f>((C8/2080) * 8) * 13</f>
        <v>2500</v>
      </c>
      <c r="D28" s="17"/>
      <c r="E28" s="17"/>
      <c r="F28" s="17"/>
      <c r="G28" s="17"/>
      <c r="H28" s="17"/>
      <c r="I28" s="17"/>
      <c r="J28" s="17"/>
      <c r="K28" s="17"/>
      <c r="L28" s="17"/>
      <c r="M28" s="18"/>
      <c r="N28" s="9"/>
    </row>
    <row r="29" spans="1:14" s="10" customFormat="1" ht="15" customHeight="1" x14ac:dyDescent="0.2">
      <c r="A29" s="25" t="s">
        <v>32</v>
      </c>
      <c r="B29" s="40"/>
      <c r="C29" s="41"/>
      <c r="D29" s="17"/>
      <c r="E29" s="17"/>
      <c r="F29" s="17"/>
      <c r="G29" s="17"/>
      <c r="H29" s="17"/>
      <c r="I29" s="17"/>
      <c r="J29" s="17"/>
      <c r="K29" s="17"/>
      <c r="L29" s="17"/>
      <c r="M29" s="18"/>
      <c r="N29" s="9"/>
    </row>
    <row r="30" spans="1:14" s="10" customFormat="1" x14ac:dyDescent="0.2">
      <c r="A30" s="42" t="s">
        <v>13</v>
      </c>
      <c r="B30" s="43"/>
      <c r="C30" s="44">
        <f>SUM(C24:C28)</f>
        <v>7115.3846153846152</v>
      </c>
      <c r="D30" s="17"/>
      <c r="E30" s="17"/>
      <c r="F30" s="17"/>
      <c r="G30" s="17"/>
      <c r="H30" s="17"/>
      <c r="I30" s="17"/>
      <c r="J30" s="17"/>
      <c r="K30" s="17"/>
      <c r="L30" s="17"/>
      <c r="M30" s="18"/>
      <c r="N30" s="9"/>
    </row>
    <row r="31" spans="1:14" s="10" customFormat="1" ht="14.25" x14ac:dyDescent="0.2">
      <c r="A31" s="14" t="s">
        <v>26</v>
      </c>
      <c r="B31" s="15"/>
      <c r="C31" s="16"/>
      <c r="D31" s="17"/>
      <c r="E31" s="17"/>
      <c r="F31" s="17"/>
      <c r="G31" s="17"/>
      <c r="H31" s="17"/>
      <c r="I31" s="17"/>
      <c r="J31" s="17"/>
      <c r="K31" s="17"/>
      <c r="L31" s="17"/>
      <c r="M31" s="18"/>
      <c r="N31" s="9"/>
    </row>
    <row r="32" spans="1:14" s="10" customFormat="1" ht="14.25" x14ac:dyDescent="0.2">
      <c r="A32" s="19"/>
      <c r="B32" s="20"/>
      <c r="C32" s="21"/>
      <c r="D32" s="17"/>
      <c r="E32" s="17"/>
      <c r="F32" s="17"/>
      <c r="G32" s="17"/>
      <c r="H32" s="17"/>
      <c r="I32" s="17"/>
      <c r="J32" s="17"/>
      <c r="K32" s="17"/>
      <c r="L32" s="17"/>
      <c r="M32" s="18"/>
      <c r="N32" s="9"/>
    </row>
    <row r="33" spans="1:14" s="10" customFormat="1" ht="15" customHeight="1" x14ac:dyDescent="0.2">
      <c r="A33" s="25" t="s">
        <v>27</v>
      </c>
      <c r="B33" s="45"/>
      <c r="C33" s="46"/>
      <c r="D33" s="17"/>
      <c r="E33" s="17"/>
      <c r="F33" s="17"/>
      <c r="G33" s="17"/>
      <c r="H33" s="17"/>
      <c r="I33" s="17"/>
      <c r="J33" s="17"/>
      <c r="K33" s="17"/>
      <c r="L33" s="17"/>
      <c r="M33" s="18"/>
      <c r="N33" s="9"/>
    </row>
    <row r="34" spans="1:14" s="10" customFormat="1" ht="15" customHeight="1" x14ac:dyDescent="0.2">
      <c r="A34" s="47" t="s">
        <v>35</v>
      </c>
      <c r="B34" s="23">
        <f>0.062 * C8</f>
        <v>3100</v>
      </c>
      <c r="C34" s="24">
        <f>0.062 * C8</f>
        <v>3100</v>
      </c>
      <c r="D34" s="17"/>
      <c r="E34" s="17"/>
      <c r="F34" s="17"/>
      <c r="G34" s="17"/>
      <c r="H34" s="17"/>
      <c r="I34" s="17"/>
      <c r="J34" s="17"/>
      <c r="K34" s="17"/>
      <c r="L34" s="17"/>
      <c r="M34" s="18"/>
      <c r="N34" s="9"/>
    </row>
    <row r="35" spans="1:14" s="10" customFormat="1" ht="15" customHeight="1" x14ac:dyDescent="0.2">
      <c r="A35" s="47" t="s">
        <v>36</v>
      </c>
      <c r="B35" s="23">
        <f>0.0145 * C8</f>
        <v>725</v>
      </c>
      <c r="C35" s="24">
        <f>0.0145 * C8</f>
        <v>725</v>
      </c>
      <c r="D35" s="17"/>
      <c r="E35" s="17"/>
      <c r="F35" s="17"/>
      <c r="G35" s="17"/>
      <c r="H35" s="17"/>
      <c r="I35" s="17"/>
      <c r="J35" s="17"/>
      <c r="K35" s="17"/>
      <c r="L35" s="17"/>
      <c r="M35" s="18"/>
      <c r="N35" s="9"/>
    </row>
    <row r="36" spans="1:14" s="10" customFormat="1" x14ac:dyDescent="0.2">
      <c r="A36" s="48" t="s">
        <v>14</v>
      </c>
      <c r="B36" s="49"/>
      <c r="C36" s="50">
        <f>SUM(C32:C35)</f>
        <v>3825</v>
      </c>
      <c r="D36" s="17"/>
      <c r="E36" s="17"/>
      <c r="F36" s="17"/>
      <c r="G36" s="17"/>
      <c r="H36" s="17"/>
      <c r="I36" s="17"/>
      <c r="J36" s="17"/>
      <c r="K36" s="17"/>
      <c r="L36" s="17"/>
      <c r="M36" s="18"/>
      <c r="N36" s="9"/>
    </row>
    <row r="37" spans="1:14" s="10" customFormat="1" ht="14.25" x14ac:dyDescent="0.2">
      <c r="A37" s="14" t="s">
        <v>15</v>
      </c>
      <c r="B37" s="15"/>
      <c r="C37" s="16"/>
      <c r="D37" s="17"/>
      <c r="E37" s="17"/>
      <c r="F37" s="17"/>
      <c r="G37" s="17"/>
      <c r="H37" s="17"/>
      <c r="I37" s="17"/>
      <c r="J37" s="17"/>
      <c r="K37" s="17"/>
      <c r="L37" s="17"/>
      <c r="M37" s="18"/>
      <c r="N37" s="9"/>
    </row>
    <row r="38" spans="1:14" s="10" customFormat="1" ht="14.25" x14ac:dyDescent="0.2">
      <c r="A38" s="19"/>
      <c r="B38" s="20"/>
      <c r="C38" s="21"/>
      <c r="D38" s="17"/>
      <c r="E38" s="17"/>
      <c r="F38" s="17"/>
      <c r="G38" s="17"/>
      <c r="H38" s="17"/>
      <c r="I38" s="17"/>
      <c r="J38" s="17"/>
      <c r="K38" s="17"/>
      <c r="L38" s="17"/>
      <c r="M38" s="18"/>
      <c r="N38" s="9"/>
    </row>
    <row r="39" spans="1:14" s="10" customFormat="1" ht="15" customHeight="1" x14ac:dyDescent="0.2">
      <c r="A39" s="51" t="s">
        <v>23</v>
      </c>
      <c r="B39" s="52"/>
      <c r="C39" s="53"/>
      <c r="D39" s="17"/>
      <c r="E39" s="17"/>
      <c r="F39" s="17"/>
      <c r="G39" s="17"/>
      <c r="H39" s="17"/>
      <c r="I39" s="17"/>
      <c r="J39" s="17"/>
      <c r="K39" s="17"/>
      <c r="L39" s="17"/>
      <c r="M39" s="18"/>
      <c r="N39" s="9"/>
    </row>
    <row r="40" spans="1:14" s="10" customFormat="1" ht="18.75" customHeight="1" x14ac:dyDescent="0.2">
      <c r="A40" s="54" t="s">
        <v>22</v>
      </c>
      <c r="B40" s="55"/>
      <c r="C40" s="56"/>
      <c r="D40" s="17"/>
      <c r="E40" s="17"/>
      <c r="F40" s="17"/>
      <c r="G40" s="17"/>
      <c r="H40" s="17"/>
      <c r="I40" s="17"/>
      <c r="J40" s="17"/>
      <c r="K40" s="17"/>
      <c r="L40" s="17"/>
      <c r="M40" s="18"/>
      <c r="N40" s="9"/>
    </row>
    <row r="41" spans="1:14" s="10" customFormat="1" x14ac:dyDescent="0.2">
      <c r="A41" s="57"/>
      <c r="B41" s="58"/>
      <c r="C41" s="59"/>
      <c r="D41" s="17"/>
      <c r="E41" s="17"/>
      <c r="F41" s="17"/>
      <c r="G41" s="17"/>
      <c r="H41" s="17"/>
      <c r="I41" s="17"/>
      <c r="J41" s="17"/>
      <c r="K41" s="17"/>
      <c r="L41" s="17"/>
      <c r="M41" s="18"/>
      <c r="N41" s="9"/>
    </row>
    <row r="42" spans="1:14" s="10" customFormat="1" x14ac:dyDescent="0.2">
      <c r="A42" s="60"/>
      <c r="B42" s="61"/>
      <c r="C42" s="62"/>
      <c r="D42" s="17"/>
      <c r="E42" s="17"/>
      <c r="F42" s="17"/>
      <c r="G42" s="17"/>
      <c r="H42" s="17"/>
      <c r="I42" s="17"/>
      <c r="J42" s="17"/>
      <c r="K42" s="17"/>
      <c r="L42" s="17"/>
      <c r="M42" s="18"/>
      <c r="N42" s="9"/>
    </row>
    <row r="43" spans="1:14" s="10" customFormat="1" ht="15.75" customHeight="1" x14ac:dyDescent="0.2">
      <c r="A43" s="60" t="s">
        <v>16</v>
      </c>
      <c r="B43" s="61"/>
      <c r="C43" s="63">
        <f>SUM(C22+C30+C36+C41)</f>
        <v>32536.584615384614</v>
      </c>
      <c r="D43" s="17"/>
      <c r="E43" s="17"/>
      <c r="F43" s="17"/>
      <c r="G43" s="17"/>
      <c r="H43" s="17"/>
      <c r="I43" s="17"/>
      <c r="J43" s="17"/>
      <c r="K43" s="17"/>
      <c r="L43" s="17"/>
      <c r="M43" s="18"/>
      <c r="N43" s="9"/>
    </row>
    <row r="44" spans="1:14" s="10" customFormat="1" ht="15" customHeight="1" x14ac:dyDescent="0.2">
      <c r="A44" s="64"/>
      <c r="B44" s="65"/>
      <c r="C44" s="66"/>
      <c r="D44" s="17"/>
      <c r="E44" s="17"/>
      <c r="F44" s="17"/>
      <c r="G44" s="17"/>
      <c r="H44" s="17"/>
      <c r="I44" s="17"/>
      <c r="J44" s="17"/>
      <c r="K44" s="17"/>
      <c r="L44" s="17"/>
      <c r="M44" s="18"/>
      <c r="N44" s="9"/>
    </row>
    <row r="45" spans="1:14" s="10" customFormat="1" ht="21" customHeight="1" x14ac:dyDescent="0.2">
      <c r="A45" s="67" t="s">
        <v>24</v>
      </c>
      <c r="B45" s="68"/>
      <c r="C45" s="69">
        <f>C43+C10</f>
        <v>82536.584615384607</v>
      </c>
      <c r="D45" s="17"/>
      <c r="E45" s="17"/>
      <c r="F45" s="17"/>
      <c r="G45" s="17"/>
      <c r="H45" s="17"/>
      <c r="I45" s="17"/>
      <c r="J45" s="17"/>
      <c r="K45" s="17"/>
      <c r="L45" s="17"/>
      <c r="M45" s="18"/>
      <c r="N45" s="9"/>
    </row>
    <row r="46" spans="1:14" s="10" customFormat="1" thickBot="1" x14ac:dyDescent="0.25">
      <c r="A46" s="70" t="s">
        <v>25</v>
      </c>
      <c r="B46" s="71"/>
      <c r="C46" s="72"/>
      <c r="D46" s="17"/>
      <c r="E46" s="17"/>
      <c r="F46" s="17"/>
      <c r="G46" s="17"/>
      <c r="H46" s="17"/>
      <c r="I46" s="17"/>
      <c r="J46" s="17"/>
      <c r="K46" s="17"/>
      <c r="L46" s="17"/>
      <c r="M46" s="18"/>
      <c r="N46" s="9"/>
    </row>
    <row r="47" spans="1:14" s="10" customFormat="1" ht="15.75" thickBot="1" x14ac:dyDescent="0.3">
      <c r="A47" s="73"/>
      <c r="B47" s="74"/>
      <c r="C47" s="75"/>
      <c r="D47" s="76"/>
      <c r="E47" s="77"/>
      <c r="F47" s="77"/>
      <c r="G47" s="77"/>
      <c r="H47" s="77"/>
      <c r="I47" s="77"/>
      <c r="J47" s="77"/>
      <c r="K47" s="77"/>
      <c r="L47" s="77"/>
      <c r="M47" s="78"/>
      <c r="N47" s="9"/>
    </row>
    <row r="48" spans="1:14" s="10" customFormat="1" x14ac:dyDescent="0.25">
      <c r="A48" s="79"/>
      <c r="B48" s="74"/>
      <c r="C48" s="75"/>
      <c r="D48" s="80"/>
      <c r="E48" s="80"/>
      <c r="F48" s="80"/>
      <c r="G48" s="80"/>
      <c r="H48" s="80"/>
      <c r="I48" s="80"/>
      <c r="J48" s="80"/>
      <c r="K48" s="80"/>
      <c r="L48" s="80"/>
      <c r="M48" s="80"/>
      <c r="N48" s="9"/>
    </row>
    <row r="49" spans="1:14" s="10" customFormat="1" x14ac:dyDescent="0.25">
      <c r="A49" s="2"/>
      <c r="B49" s="3"/>
      <c r="C49" s="11"/>
      <c r="D49"/>
      <c r="E49"/>
      <c r="F49"/>
      <c r="G49"/>
      <c r="H49"/>
      <c r="I49"/>
      <c r="J49"/>
      <c r="K49"/>
      <c r="L49"/>
      <c r="M49"/>
      <c r="N49" s="9"/>
    </row>
    <row r="50" spans="1:14" s="10" customFormat="1" x14ac:dyDescent="0.25">
      <c r="A50" s="1"/>
      <c r="B50" s="5"/>
      <c r="C50" s="11"/>
      <c r="D50"/>
      <c r="E50"/>
      <c r="F50"/>
      <c r="G50"/>
      <c r="H50"/>
      <c r="I50"/>
      <c r="J50"/>
      <c r="K50"/>
      <c r="L50"/>
      <c r="M50"/>
      <c r="N50" s="9"/>
    </row>
    <row r="51" spans="1:14" s="10" customFormat="1" x14ac:dyDescent="0.25">
      <c r="A51" s="1"/>
      <c r="B51" s="5"/>
      <c r="C51" s="4"/>
      <c r="D51"/>
      <c r="E51"/>
      <c r="F51"/>
      <c r="G51"/>
      <c r="H51"/>
      <c r="I51"/>
      <c r="J51"/>
      <c r="K51"/>
      <c r="L51"/>
      <c r="M51"/>
      <c r="N51" s="9"/>
    </row>
    <row r="52" spans="1:14" s="10" customFormat="1" ht="34.5" customHeight="1" x14ac:dyDescent="0.25">
      <c r="A52" s="2"/>
      <c r="B52" s="3"/>
      <c r="C52" s="6"/>
      <c r="D52"/>
      <c r="E52"/>
      <c r="F52"/>
      <c r="G52"/>
      <c r="H52"/>
      <c r="I52"/>
      <c r="J52"/>
      <c r="K52"/>
      <c r="L52"/>
      <c r="M52"/>
      <c r="N52" s="9"/>
    </row>
    <row r="53" spans="1:14" x14ac:dyDescent="0.25">
      <c r="A53" s="1"/>
      <c r="B53" s="5"/>
      <c r="N53" s="7"/>
    </row>
    <row r="54" spans="1:14" x14ac:dyDescent="0.25">
      <c r="N54" s="7"/>
    </row>
    <row r="55" spans="1:14" x14ac:dyDescent="0.25">
      <c r="N55" s="7"/>
    </row>
    <row r="56" spans="1:14" x14ac:dyDescent="0.25">
      <c r="N56" s="7"/>
    </row>
    <row r="57" spans="1:14" x14ac:dyDescent="0.25">
      <c r="N57" s="7"/>
    </row>
    <row r="58" spans="1:14" x14ac:dyDescent="0.25">
      <c r="N58" s="7"/>
    </row>
    <row r="59" spans="1:14" x14ac:dyDescent="0.25">
      <c r="N59" s="7"/>
    </row>
    <row r="60" spans="1:14" x14ac:dyDescent="0.25">
      <c r="N60" s="7"/>
    </row>
    <row r="61" spans="1:14" x14ac:dyDescent="0.25">
      <c r="N61" s="7"/>
    </row>
    <row r="62" spans="1:14" x14ac:dyDescent="0.25">
      <c r="N62" s="7"/>
    </row>
    <row r="63" spans="1:14" x14ac:dyDescent="0.25">
      <c r="N63" s="7"/>
    </row>
    <row r="64" spans="1:14" x14ac:dyDescent="0.25">
      <c r="N64" s="7"/>
    </row>
    <row r="65" spans="1:14" x14ac:dyDescent="0.25">
      <c r="N65" s="7"/>
    </row>
    <row r="66" spans="1:14" x14ac:dyDescent="0.25">
      <c r="N66" s="7"/>
    </row>
    <row r="68" spans="1:14" x14ac:dyDescent="0.25">
      <c r="C68" s="6"/>
    </row>
    <row r="69" spans="1:14" x14ac:dyDescent="0.25">
      <c r="A69" s="1"/>
      <c r="B69" s="5"/>
    </row>
    <row r="70" spans="1:14" x14ac:dyDescent="0.25">
      <c r="C70" s="6"/>
    </row>
    <row r="71" spans="1:14" x14ac:dyDescent="0.25">
      <c r="A71" s="1"/>
      <c r="B71" s="5"/>
    </row>
  </sheetData>
  <sheetProtection algorithmName="SHA-512" hashValue="0JDdnRk3F4yiLmw+dRx50WAlapwt3uA5ZhX+yXTakCpV9cBC3YBWowy9X9p4bSPepx62z5RKeSnPpmA8G8QAyw==" saltValue="5Cck+EZ1LLlXdVQOYvB1iw==" spinCount="100000" sheet="1" objects="1" scenarios="1" selectLockedCells="1"/>
  <mergeCells count="20">
    <mergeCell ref="A46:C46"/>
    <mergeCell ref="A33:C33"/>
    <mergeCell ref="B2:F2"/>
    <mergeCell ref="A5:M5"/>
    <mergeCell ref="A4:M4"/>
    <mergeCell ref="A19:C19"/>
    <mergeCell ref="A1:M1"/>
    <mergeCell ref="A45:B45"/>
    <mergeCell ref="A11:C12"/>
    <mergeCell ref="A31:C32"/>
    <mergeCell ref="A23:C24"/>
    <mergeCell ref="A37:C38"/>
    <mergeCell ref="A7:C7"/>
    <mergeCell ref="A14:C14"/>
    <mergeCell ref="A26:C26"/>
    <mergeCell ref="A9:C9"/>
    <mergeCell ref="A39:C39"/>
    <mergeCell ref="A40:C40"/>
    <mergeCell ref="A18:C18"/>
    <mergeCell ref="A29:C29"/>
  </mergeCells>
  <hyperlinks>
    <hyperlink ref="A40:C40" r:id="rId1" display="https://www.shsu.edu/dept/hr/" xr:uid="{B3C50AC5-7DB0-4F63-9979-587DBD898EF6}"/>
  </hyperlinks>
  <pageMargins left="0.65" right="0.7" top="0.75" bottom="0.75" header="0.3" footer="0.3"/>
  <pageSetup scale="66" fitToHeight="0" orientation="landscape"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Gates, Colton</dc:creator>
  <cp:lastModifiedBy>Chavez, Christene</cp:lastModifiedBy>
  <cp:lastPrinted>2023-05-03T20:44:52Z</cp:lastPrinted>
  <dcterms:created xsi:type="dcterms:W3CDTF">2023-03-22T19:22:57Z</dcterms:created>
  <dcterms:modified xsi:type="dcterms:W3CDTF">2023-12-11T20:25:27Z</dcterms:modified>
</cp:coreProperties>
</file>